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d.docs.live.net/ef81182f6b9c3571/プライベート/アルミビジョン/アルミビジョンⅢ/legacy/cd_teyaki/"/>
    </mc:Choice>
  </mc:AlternateContent>
  <xr:revisionPtr revIDLastSave="0" documentId="13_ncr:1_{9CA7A5BE-46F4-4671-AD35-996717D2588A}" xr6:coauthVersionLast="47" xr6:coauthVersionMax="47" xr10:uidLastSave="{00000000-0000-0000-0000-000000000000}"/>
  <bookViews>
    <workbookView xWindow="12105" yWindow="3045" windowWidth="40890" windowHeight="19740" xr2:uid="{00000000-000D-0000-FFFF-FFFF00000000}"/>
  </bookViews>
  <sheets>
    <sheet name="フォーマット(コピーして使う)" sheetId="2" r:id="rId1"/>
    <sheet name="サンプル"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2" l="1"/>
  <c r="J13" i="2" s="1"/>
  <c r="I12" i="2"/>
  <c r="J12" i="2" s="1"/>
  <c r="I11" i="2"/>
  <c r="J11" i="2" s="1"/>
  <c r="I10" i="2"/>
  <c r="J10" i="2" s="1"/>
  <c r="I9" i="2"/>
  <c r="J9" i="2" s="1"/>
  <c r="I8" i="2"/>
  <c r="J8" i="2" s="1"/>
  <c r="I7" i="2"/>
  <c r="J7" i="2" s="1"/>
  <c r="I6" i="2"/>
  <c r="I15" i="2" s="1"/>
  <c r="I21" i="1"/>
  <c r="I22" i="1" s="1"/>
  <c r="I19" i="1"/>
  <c r="I18" i="1"/>
  <c r="I16" i="1"/>
  <c r="I15" i="1"/>
  <c r="J8" i="1"/>
  <c r="J9" i="1"/>
  <c r="J10" i="1"/>
  <c r="J11" i="1"/>
  <c r="J12" i="1"/>
  <c r="J13" i="1"/>
  <c r="I9" i="1"/>
  <c r="I7" i="1"/>
  <c r="J7" i="1" s="1"/>
  <c r="I8" i="1"/>
  <c r="I10" i="1"/>
  <c r="I11" i="1"/>
  <c r="I12" i="1"/>
  <c r="I13" i="1"/>
  <c r="I6" i="1"/>
  <c r="J6" i="1" s="1"/>
  <c r="I18" i="2" l="1"/>
  <c r="I19" i="2" s="1"/>
  <c r="I22" i="2" s="1"/>
  <c r="I16" i="2"/>
  <c r="J6" i="2"/>
</calcChain>
</file>

<file path=xl/sharedStrings.xml><?xml version="1.0" encoding="utf-8"?>
<sst xmlns="http://schemas.openxmlformats.org/spreadsheetml/2006/main" count="71" uniqueCount="36">
  <si>
    <t xml:space="preserve">作品名 : </t>
    <rPh sb="0" eb="2">
      <t>サクヒン</t>
    </rPh>
    <rPh sb="2" eb="3">
      <t>メイ</t>
    </rPh>
    <phoneticPr fontId="2"/>
  </si>
  <si>
    <t xml:space="preserve">頒布日 : </t>
    <rPh sb="0" eb="3">
      <t>ハンプビ</t>
    </rPh>
    <phoneticPr fontId="2"/>
  </si>
  <si>
    <t>品名</t>
    <rPh sb="0" eb="2">
      <t>ヒンメイ</t>
    </rPh>
    <phoneticPr fontId="2"/>
  </si>
  <si>
    <t>部材種別</t>
    <rPh sb="0" eb="4">
      <t>ブザイシュベツ</t>
    </rPh>
    <phoneticPr fontId="2"/>
  </si>
  <si>
    <t>CD</t>
    <phoneticPr fontId="2"/>
  </si>
  <si>
    <t>印刷紙</t>
    <rPh sb="0" eb="2">
      <t>インサツ</t>
    </rPh>
    <rPh sb="2" eb="3">
      <t>カミ</t>
    </rPh>
    <phoneticPr fontId="2"/>
  </si>
  <si>
    <t>販売価格(税抜き)</t>
    <rPh sb="0" eb="2">
      <t>ハンバイ</t>
    </rPh>
    <rPh sb="2" eb="4">
      <t>カカク</t>
    </rPh>
    <rPh sb="5" eb="7">
      <t>ゼイヌ</t>
    </rPh>
    <phoneticPr fontId="2"/>
  </si>
  <si>
    <t>作品1部あたりの使用数</t>
    <rPh sb="0" eb="2">
      <t>サクヒン</t>
    </rPh>
    <rPh sb="3" eb="4">
      <t>ブ</t>
    </rPh>
    <rPh sb="8" eb="11">
      <t>シヨウスウ</t>
    </rPh>
    <phoneticPr fontId="2"/>
  </si>
  <si>
    <t>入り数</t>
    <rPh sb="0" eb="1">
      <t>ハイ</t>
    </rPh>
    <rPh sb="2" eb="3">
      <t>スウ</t>
    </rPh>
    <phoneticPr fontId="2"/>
  </si>
  <si>
    <t>ケース</t>
    <phoneticPr fontId="2"/>
  </si>
  <si>
    <t>インク</t>
    <phoneticPr fontId="2"/>
  </si>
  <si>
    <t>包装</t>
    <rPh sb="0" eb="2">
      <t>ホウソウ</t>
    </rPh>
    <phoneticPr fontId="2"/>
  </si>
  <si>
    <t>その他(1)</t>
    <rPh sb="2" eb="3">
      <t>ホカ</t>
    </rPh>
    <phoneticPr fontId="2"/>
  </si>
  <si>
    <t>その他(2)</t>
    <rPh sb="2" eb="3">
      <t>ホカ</t>
    </rPh>
    <phoneticPr fontId="2"/>
  </si>
  <si>
    <t>その他(3)</t>
    <rPh sb="2" eb="3">
      <t>ホカ</t>
    </rPh>
    <phoneticPr fontId="2"/>
  </si>
  <si>
    <t>磁気研究所 CD-R TYコード 50枚スピンドル</t>
    <rPh sb="0" eb="5">
      <t>ジキケンキュウショ</t>
    </rPh>
    <rPh sb="19" eb="20">
      <t>マイ</t>
    </rPh>
    <phoneticPr fontId="2"/>
  </si>
  <si>
    <t>オーム電機 5mmジュエルケース 10個パック</t>
    <rPh sb="3" eb="5">
      <t>デンキ</t>
    </rPh>
    <rPh sb="19" eb="20">
      <t>コ</t>
    </rPh>
    <phoneticPr fontId="2"/>
  </si>
  <si>
    <t>Brother LC3111 4色セット</t>
    <rPh sb="16" eb="17">
      <t>ショク</t>
    </rPh>
    <phoneticPr fontId="2"/>
  </si>
  <si>
    <t>伊藤忠 OPP袋 CD用 100枚入り</t>
    <rPh sb="0" eb="3">
      <t>イトウチュウ</t>
    </rPh>
    <rPh sb="7" eb="8">
      <t>フクロ</t>
    </rPh>
    <rPh sb="11" eb="12">
      <t>ヨウ</t>
    </rPh>
    <rPh sb="16" eb="18">
      <t>マイイ</t>
    </rPh>
    <phoneticPr fontId="2"/>
  </si>
  <si>
    <t>なし</t>
    <phoneticPr fontId="2"/>
  </si>
  <si>
    <t>1部あたりの価格 (税抜き)</t>
    <phoneticPr fontId="2"/>
  </si>
  <si>
    <t>【1部あたりの価格 (税込み)】</t>
    <rPh sb="12" eb="13">
      <t>コ</t>
    </rPh>
    <phoneticPr fontId="2"/>
  </si>
  <si>
    <t>コクヨ インクジェット紙</t>
    <rPh sb="11" eb="12">
      <t>シ</t>
    </rPh>
    <phoneticPr fontId="2"/>
  </si>
  <si>
    <t>◎手焼きCD　原価計算シート</t>
    <rPh sb="1" eb="3">
      <t>テヤ</t>
    </rPh>
    <rPh sb="7" eb="9">
      <t>ゲンカ</t>
    </rPh>
    <rPh sb="9" eb="11">
      <t>ケイサン</t>
    </rPh>
    <phoneticPr fontId="2"/>
  </si>
  <si>
    <t>1部あたりの原価総額</t>
    <rPh sb="1" eb="2">
      <t>ブ</t>
    </rPh>
    <rPh sb="6" eb="8">
      <t>ゲンカ</t>
    </rPh>
    <rPh sb="8" eb="10">
      <t>ソウガク</t>
    </rPh>
    <phoneticPr fontId="2"/>
  </si>
  <si>
    <t>円 (税抜き)</t>
    <rPh sb="0" eb="1">
      <t>エン</t>
    </rPh>
    <rPh sb="3" eb="5">
      <t>ゼイヌ</t>
    </rPh>
    <phoneticPr fontId="2"/>
  </si>
  <si>
    <t>円 (税込み)</t>
    <rPh sb="0" eb="1">
      <t>エン</t>
    </rPh>
    <rPh sb="3" eb="5">
      <t>ゼイコ</t>
    </rPh>
    <phoneticPr fontId="2"/>
  </si>
  <si>
    <t>頒布予定数は</t>
    <rPh sb="0" eb="4">
      <t>ハンプヨテイ</t>
    </rPh>
    <rPh sb="4" eb="5">
      <t>スウ</t>
    </rPh>
    <phoneticPr fontId="2"/>
  </si>
  <si>
    <t>部なので、原価総額は</t>
    <rPh sb="0" eb="1">
      <t>ブ</t>
    </rPh>
    <rPh sb="5" eb="9">
      <t>ゲンカソウガク</t>
    </rPh>
    <phoneticPr fontId="2"/>
  </si>
  <si>
    <t>※必要ある場合は確認→同等の内容を印刷所に依頼した時の価格は</t>
    <rPh sb="1" eb="3">
      <t>ヒツヨウ</t>
    </rPh>
    <rPh sb="5" eb="7">
      <t>バアイ</t>
    </rPh>
    <rPh sb="8" eb="10">
      <t>カクニン</t>
    </rPh>
    <rPh sb="11" eb="13">
      <t>ドウトウ</t>
    </rPh>
    <rPh sb="14" eb="16">
      <t>ナイヨウ</t>
    </rPh>
    <rPh sb="17" eb="20">
      <t>インサツショ</t>
    </rPh>
    <rPh sb="21" eb="23">
      <t>イライ</t>
    </rPh>
    <rPh sb="25" eb="26">
      <t>トキ</t>
    </rPh>
    <rPh sb="27" eb="29">
      <t>カカク</t>
    </rPh>
    <phoneticPr fontId="2"/>
  </si>
  <si>
    <t>円 (税込み、送料込み)</t>
    <rPh sb="0" eb="1">
      <t>エン</t>
    </rPh>
    <rPh sb="3" eb="5">
      <t>ゼイコ</t>
    </rPh>
    <rPh sb="7" eb="10">
      <t>ソウリョウコ</t>
    </rPh>
    <phoneticPr fontId="2"/>
  </si>
  <si>
    <t>価格だけを見るなら</t>
    <rPh sb="0" eb="2">
      <t>カカク</t>
    </rPh>
    <rPh sb="5" eb="6">
      <t>ミ</t>
    </rPh>
    <phoneticPr fontId="2"/>
  </si>
  <si>
    <t>サンプル (2026/5/20時点でのアズワン記載定価で計算)</t>
    <rPh sb="15" eb="17">
      <t>ジテン</t>
    </rPh>
    <rPh sb="23" eb="25">
      <t>キサイ</t>
    </rPh>
    <rPh sb="25" eb="27">
      <t>テイカ</t>
    </rPh>
    <rPh sb="28" eb="30">
      <t>ケイサン</t>
    </rPh>
    <phoneticPr fontId="2"/>
  </si>
  <si>
    <t>ver.</t>
    <phoneticPr fontId="2"/>
  </si>
  <si>
    <t>製作者 : ナイラー / アルミビジョン</t>
    <rPh sb="0" eb="3">
      <t>セイサクシャ</t>
    </rPh>
    <phoneticPr fontId="2"/>
  </si>
  <si>
    <t>alumivision.ushimairi.com</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</si>
</sst>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4">
    <font>
      <sz val="11"/>
      <color theme="1"/>
      <name val="Yu Gothic"/>
      <family val="2"/>
      <scheme val="minor"/>
    </font>
    <font>
      <sz val="12"/>
      <color theme="1"/>
      <name val="メイリオ"/>
      <family val="3"/>
      <charset val="128"/>
    </font>
    <font>
      <sz val="6"/>
      <name val="Yu Gothic"/>
      <family val="3"/>
      <charset val="128"/>
      <scheme val="minor"/>
    </font>
    <font>
      <b/>
      <sz val="12"/>
      <color theme="1"/>
      <name val="メイリオ"/>
      <family val="3"/>
      <charset val="128"/>
    </font>
  </fonts>
  <fills count="3">
    <fill>
      <patternFill patternType="none"/>
    </fill>
    <fill>
      <patternFill patternType="gray125"/>
    </fill>
    <fill>
      <patternFill patternType="solid">
        <fgColor theme="7" tint="0.79998168889431442"/>
        <bgColor indexed="64"/>
      </patternFill>
    </fill>
  </fills>
  <borders count="5">
    <border>
      <left/>
      <right/>
      <top/>
      <bottom/>
      <diagonal/>
    </border>
    <border>
      <left/>
      <right/>
      <top/>
      <bottom style="double">
        <color indexed="64"/>
      </bottom>
      <diagonal/>
    </border>
    <border>
      <left/>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8">
    <xf numFmtId="0" fontId="0" fillId="0" borderId="0" xfId="0"/>
    <xf numFmtId="0" fontId="1" fillId="0" borderId="0" xfId="0" applyFont="1"/>
    <xf numFmtId="0" fontId="3" fillId="0" borderId="0" xfId="0" applyFont="1"/>
    <xf numFmtId="0" fontId="1" fillId="0" borderId="1" xfId="0" applyFont="1" applyBorder="1"/>
    <xf numFmtId="0" fontId="1" fillId="0" borderId="2" xfId="0" applyFont="1" applyBorder="1"/>
    <xf numFmtId="176" fontId="1" fillId="0" borderId="0" xfId="0" applyNumberFormat="1" applyFont="1"/>
    <xf numFmtId="176" fontId="1" fillId="0" borderId="1" xfId="0" applyNumberFormat="1" applyFont="1" applyBorder="1"/>
    <xf numFmtId="0" fontId="1" fillId="0" borderId="3" xfId="0" applyFont="1" applyBorder="1"/>
    <xf numFmtId="0" fontId="1" fillId="0" borderId="4" xfId="0" applyFont="1" applyBorder="1"/>
    <xf numFmtId="0" fontId="1" fillId="2" borderId="3" xfId="0" applyFont="1" applyFill="1" applyBorder="1"/>
    <xf numFmtId="0" fontId="1" fillId="2" borderId="4" xfId="0" applyFont="1" applyFill="1" applyBorder="1"/>
    <xf numFmtId="176" fontId="1" fillId="0" borderId="3" xfId="0" applyNumberFormat="1" applyFont="1" applyBorder="1"/>
    <xf numFmtId="176" fontId="1" fillId="0" borderId="4" xfId="0" applyNumberFormat="1" applyFont="1" applyBorder="1"/>
    <xf numFmtId="0" fontId="1" fillId="2" borderId="3" xfId="0" applyFont="1" applyFill="1" applyBorder="1" applyProtection="1">
      <protection locked="0"/>
    </xf>
    <xf numFmtId="0" fontId="1" fillId="2" borderId="4" xfId="0" applyFont="1" applyFill="1" applyBorder="1" applyProtection="1">
      <protection locked="0"/>
    </xf>
    <xf numFmtId="0" fontId="1" fillId="2" borderId="0" xfId="0" applyFont="1" applyFill="1" applyProtection="1">
      <protection locked="0"/>
    </xf>
    <xf numFmtId="0" fontId="1" fillId="2" borderId="1" xfId="0" applyFont="1" applyFill="1" applyBorder="1" applyProtection="1">
      <protection locked="0"/>
    </xf>
    <xf numFmtId="14" fontId="1" fillId="0" borderId="0" xfId="0" applyNumberFormat="1" applyFo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19050</xdr:colOff>
      <xdr:row>23</xdr:row>
      <xdr:rowOff>19050</xdr:rowOff>
    </xdr:from>
    <xdr:ext cx="9410397" cy="7294305"/>
    <xdr:sp macro="" textlink="">
      <xdr:nvSpPr>
        <xdr:cNvPr id="2" name="テキスト ボックス 1">
          <a:extLst>
            <a:ext uri="{FF2B5EF4-FFF2-40B4-BE49-F238E27FC236}">
              <a16:creationId xmlns:a16="http://schemas.microsoft.com/office/drawing/2014/main" id="{B0563CEF-EFD9-4447-8438-471C42EA8FC5}"/>
            </a:ext>
          </a:extLst>
        </xdr:cNvPr>
        <xdr:cNvSpPr txBox="1"/>
      </xdr:nvSpPr>
      <xdr:spPr>
        <a:xfrm>
          <a:off x="704850" y="5753100"/>
          <a:ext cx="9410397" cy="7294305"/>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rgbClr val="FF0000"/>
              </a:solidFill>
              <a:latin typeface="メイリオ" panose="020B0604030504040204" pitchFamily="50" charset="-128"/>
              <a:ea typeface="メイリオ" panose="020B0604030504040204" pitchFamily="50" charset="-128"/>
            </a:rPr>
            <a:t>・黄色いセルが入力する場所です。その他セルは入力できないよう保護はかけていますが、編集しないようご注意ください。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・このファイルの製作者は「</a:t>
          </a:r>
          <a:r>
            <a:rPr kumimoji="1" lang="en-US" altLang="ja-JP" sz="1200">
              <a:solidFill>
                <a:srgbClr val="FF0000"/>
              </a:solidFill>
              <a:latin typeface="メイリオ" panose="020B0604030504040204" pitchFamily="50" charset="-128"/>
              <a:ea typeface="メイリオ" panose="020B0604030504040204" pitchFamily="50" charset="-128"/>
            </a:rPr>
            <a:t>5mm</a:t>
          </a:r>
          <a:r>
            <a:rPr kumimoji="1" lang="ja-JP" altLang="en-US" sz="1200">
              <a:solidFill>
                <a:srgbClr val="FF0000"/>
              </a:solidFill>
              <a:latin typeface="メイリオ" panose="020B0604030504040204" pitchFamily="50" charset="-128"/>
              <a:ea typeface="メイリオ" panose="020B0604030504040204" pitchFamily="50" charset="-128"/>
            </a:rPr>
            <a:t>スリムケースに</a:t>
          </a:r>
          <a:r>
            <a:rPr kumimoji="1" lang="en-US" altLang="ja-JP" sz="1200">
              <a:solidFill>
                <a:srgbClr val="FF0000"/>
              </a:solidFill>
              <a:latin typeface="メイリオ" panose="020B0604030504040204" pitchFamily="50" charset="-128"/>
              <a:ea typeface="メイリオ" panose="020B0604030504040204" pitchFamily="50" charset="-128"/>
            </a:rPr>
            <a:t>CD1</a:t>
          </a:r>
          <a:r>
            <a:rPr kumimoji="1" lang="ja-JP" altLang="en-US" sz="1200">
              <a:solidFill>
                <a:srgbClr val="FF0000"/>
              </a:solidFill>
              <a:latin typeface="メイリオ" panose="020B0604030504040204" pitchFamily="50" charset="-128"/>
              <a:ea typeface="メイリオ" panose="020B0604030504040204" pitchFamily="50" charset="-128"/>
            </a:rPr>
            <a:t>枚</a:t>
          </a:r>
          <a:r>
            <a:rPr kumimoji="1" lang="en-US" altLang="ja-JP" sz="1200">
              <a:solidFill>
                <a:srgbClr val="FF0000"/>
              </a:solidFill>
              <a:latin typeface="メイリオ" panose="020B0604030504040204" pitchFamily="50" charset="-128"/>
              <a:ea typeface="メイリオ" panose="020B0604030504040204" pitchFamily="50" charset="-128"/>
            </a:rPr>
            <a:t>+2p</a:t>
          </a:r>
          <a:r>
            <a:rPr kumimoji="1" lang="ja-JP" altLang="en-US" sz="1200">
              <a:solidFill>
                <a:srgbClr val="FF0000"/>
              </a:solidFill>
              <a:latin typeface="メイリオ" panose="020B0604030504040204" pitchFamily="50" charset="-128"/>
              <a:ea typeface="メイリオ" panose="020B0604030504040204" pitchFamily="50" charset="-128"/>
            </a:rPr>
            <a:t>ジャケット」の装丁の作品を作ることを想定しています。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一応</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部あたりの使用数がわかるなら他の装丁も対応可能だと思います。</a:t>
          </a:r>
          <a:endParaRPr kumimoji="1" lang="en-US" altLang="ja-JP" sz="1200">
            <a:solidFill>
              <a:srgbClr val="FF0000"/>
            </a:solidFill>
            <a:latin typeface="メイリオ" panose="020B0604030504040204" pitchFamily="50" charset="-128"/>
            <a:ea typeface="メイリオ" panose="020B0604030504040204" pitchFamily="50" charset="-128"/>
          </a:endParaRP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・「品名」</a:t>
          </a:r>
          <a:r>
            <a:rPr kumimoji="1" lang="en-US" altLang="ja-JP" sz="1200">
              <a:solidFill>
                <a:srgbClr val="FF0000"/>
              </a:solidFill>
              <a:latin typeface="メイリオ" panose="020B0604030504040204" pitchFamily="50" charset="-128"/>
              <a:ea typeface="メイリオ" panose="020B0604030504040204" pitchFamily="50" charset="-128"/>
            </a:rPr>
            <a:t>(E</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は製作に使った部材の名前を記載してください。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・「販売価格</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税抜き</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a:t>
          </a:r>
          <a:r>
            <a:rPr kumimoji="1" lang="en-US" altLang="ja-JP" sz="1200">
              <a:solidFill>
                <a:srgbClr val="FF0000"/>
              </a:solidFill>
              <a:latin typeface="メイリオ" panose="020B0604030504040204" pitchFamily="50" charset="-128"/>
              <a:ea typeface="メイリオ" panose="020B0604030504040204" pitchFamily="50" charset="-128"/>
            </a:rPr>
            <a:t>(F</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はその商品の販売</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単位を購入するのに使った価格のうち、消費税分を抜いた価格を記載してください。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購入時レシートがあるなら、各品目の単価を見てください。最近のレシートは単価を税抜きで書いてくれているはずです。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使わない部材はこの列は何も入力しないでください。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・「入り数」</a:t>
          </a:r>
          <a:r>
            <a:rPr kumimoji="1" lang="en-US" altLang="ja-JP" sz="1200">
              <a:solidFill>
                <a:srgbClr val="FF0000"/>
              </a:solidFill>
              <a:latin typeface="メイリオ" panose="020B0604030504040204" pitchFamily="50" charset="-128"/>
              <a:ea typeface="メイリオ" panose="020B0604030504040204" pitchFamily="50" charset="-128"/>
            </a:rPr>
            <a:t>(G</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はその商品の販売</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単位に入っている部材の数を記載してください。</a:t>
          </a:r>
          <a:br>
            <a:rPr kumimoji="1" lang="en-US" altLang="ja-JP" sz="1200">
              <a:solidFill>
                <a:srgbClr val="FF0000"/>
              </a:solidFill>
              <a:latin typeface="メイリオ" panose="020B0604030504040204" pitchFamily="50" charset="-128"/>
              <a:ea typeface="メイリオ" panose="020B0604030504040204" pitchFamily="50" charset="-128"/>
            </a:rPr>
          </a:br>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例 </a:t>
          </a:r>
          <a:r>
            <a:rPr kumimoji="1" lang="en-US" altLang="ja-JP" sz="1200">
              <a:solidFill>
                <a:srgbClr val="FF0000"/>
              </a:solidFill>
              <a:latin typeface="メイリオ" panose="020B0604030504040204" pitchFamily="50" charset="-128"/>
              <a:ea typeface="メイリオ" panose="020B0604030504040204" pitchFamily="50" charset="-128"/>
            </a:rPr>
            <a:t>: 1</a:t>
          </a:r>
          <a:r>
            <a:rPr kumimoji="1" lang="ja-JP" altLang="en-US" sz="1200">
              <a:solidFill>
                <a:srgbClr val="FF0000"/>
              </a:solidFill>
              <a:latin typeface="メイリオ" panose="020B0604030504040204" pitchFamily="50" charset="-128"/>
              <a:ea typeface="メイリオ" panose="020B0604030504040204" pitchFamily="50" charset="-128"/>
            </a:rPr>
            <a:t>単位</a:t>
          </a:r>
          <a:r>
            <a:rPr kumimoji="1" lang="en-US" altLang="ja-JP" sz="1200">
              <a:solidFill>
                <a:srgbClr val="FF0000"/>
              </a:solidFill>
              <a:latin typeface="メイリオ" panose="020B0604030504040204" pitchFamily="50" charset="-128"/>
              <a:ea typeface="メイリオ" panose="020B0604030504040204" pitchFamily="50" charset="-128"/>
            </a:rPr>
            <a:t>20</a:t>
          </a:r>
          <a:r>
            <a:rPr kumimoji="1" lang="ja-JP" altLang="en-US" sz="1200">
              <a:solidFill>
                <a:srgbClr val="FF0000"/>
              </a:solidFill>
              <a:latin typeface="メイリオ" panose="020B0604030504040204" pitchFamily="50" charset="-128"/>
              <a:ea typeface="メイリオ" panose="020B0604030504040204" pitchFamily="50" charset="-128"/>
            </a:rPr>
            <a:t>枚入りの</a:t>
          </a:r>
          <a:r>
            <a:rPr kumimoji="1" lang="en-US" altLang="ja-JP" sz="1200">
              <a:solidFill>
                <a:srgbClr val="FF0000"/>
              </a:solidFill>
              <a:latin typeface="メイリオ" panose="020B0604030504040204" pitchFamily="50" charset="-128"/>
              <a:ea typeface="メイリオ" panose="020B0604030504040204" pitchFamily="50" charset="-128"/>
            </a:rPr>
            <a:t>A4</a:t>
          </a:r>
          <a:r>
            <a:rPr kumimoji="1" lang="ja-JP" altLang="en-US" sz="1200">
              <a:solidFill>
                <a:srgbClr val="FF0000"/>
              </a:solidFill>
              <a:latin typeface="メイリオ" panose="020B0604030504040204" pitchFamily="50" charset="-128"/>
              <a:ea typeface="メイリオ" panose="020B0604030504040204" pitchFamily="50" charset="-128"/>
            </a:rPr>
            <a:t>用紙なら、入り数は</a:t>
          </a:r>
          <a:r>
            <a:rPr kumimoji="1" lang="en-US" altLang="ja-JP" sz="1200">
              <a:solidFill>
                <a:srgbClr val="FF0000"/>
              </a:solidFill>
              <a:latin typeface="メイリオ" panose="020B0604030504040204" pitchFamily="50" charset="-128"/>
              <a:ea typeface="メイリオ" panose="020B0604030504040204" pitchFamily="50" charset="-128"/>
            </a:rPr>
            <a:t>20</a:t>
          </a:r>
          <a:r>
            <a:rPr kumimoji="1" lang="ja-JP" altLang="en-US" sz="1200">
              <a:solidFill>
                <a:srgbClr val="FF0000"/>
              </a:solidFill>
              <a:latin typeface="メイリオ" panose="020B0604030504040204" pitchFamily="50" charset="-128"/>
              <a:ea typeface="メイリオ" panose="020B0604030504040204" pitchFamily="50" charset="-128"/>
            </a:rPr>
            <a:t>です</a:t>
          </a:r>
          <a:r>
            <a:rPr kumimoji="1" lang="en-US" altLang="ja-JP" sz="1200">
              <a:solidFill>
                <a:srgbClr val="FF0000"/>
              </a:solidFill>
              <a:latin typeface="メイリオ" panose="020B0604030504040204" pitchFamily="50" charset="-128"/>
              <a:ea typeface="メイリオ" panose="020B0604030504040204" pitchFamily="50" charset="-128"/>
            </a:rPr>
            <a:t>)</a:t>
          </a:r>
        </a:p>
        <a:p>
          <a:r>
            <a:rPr kumimoji="1" lang="ja-JP" altLang="en-US" sz="1200">
              <a:solidFill>
                <a:srgbClr val="FF0000"/>
              </a:solidFill>
              <a:latin typeface="メイリオ" panose="020B0604030504040204" pitchFamily="50" charset="-128"/>
              <a:ea typeface="メイリオ" panose="020B0604030504040204" pitchFamily="50" charset="-128"/>
            </a:rPr>
            <a:t>・「作品</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部あたりの使用数」</a:t>
          </a:r>
          <a:r>
            <a:rPr kumimoji="1" lang="en-US" altLang="ja-JP" sz="1200">
              <a:solidFill>
                <a:srgbClr val="FF0000"/>
              </a:solidFill>
              <a:latin typeface="メイリオ" panose="020B0604030504040204" pitchFamily="50" charset="-128"/>
              <a:ea typeface="メイリオ" panose="020B0604030504040204" pitchFamily="50" charset="-128"/>
            </a:rPr>
            <a:t>(H</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は、作品を</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部作るのにその部材をどれだけ使うかを記載してください。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例 </a:t>
          </a:r>
          <a:r>
            <a:rPr kumimoji="1" lang="en-US" altLang="ja-JP" sz="1200">
              <a:solidFill>
                <a:srgbClr val="FF0000"/>
              </a:solidFill>
              <a:latin typeface="メイリオ" panose="020B0604030504040204" pitchFamily="50" charset="-128"/>
              <a:ea typeface="メイリオ" panose="020B0604030504040204" pitchFamily="50" charset="-128"/>
            </a:rPr>
            <a:t>: 1</a:t>
          </a:r>
          <a:r>
            <a:rPr kumimoji="1" lang="ja-JP" altLang="en-US" sz="1200">
              <a:solidFill>
                <a:srgbClr val="FF0000"/>
              </a:solidFill>
              <a:latin typeface="メイリオ" panose="020B0604030504040204" pitchFamily="50" charset="-128"/>
              <a:ea typeface="メイリオ" panose="020B0604030504040204" pitchFamily="50" charset="-128"/>
            </a:rPr>
            <a:t>枚の</a:t>
          </a:r>
          <a:r>
            <a:rPr kumimoji="1" lang="en-US" altLang="ja-JP" sz="1200">
              <a:solidFill>
                <a:srgbClr val="FF0000"/>
              </a:solidFill>
              <a:latin typeface="メイリオ" panose="020B0604030504040204" pitchFamily="50" charset="-128"/>
              <a:ea typeface="メイリオ" panose="020B0604030504040204" pitchFamily="50" charset="-128"/>
            </a:rPr>
            <a:t>A4</a:t>
          </a:r>
          <a:r>
            <a:rPr kumimoji="1" lang="ja-JP" altLang="en-US" sz="1200">
              <a:solidFill>
                <a:srgbClr val="FF0000"/>
              </a:solidFill>
              <a:latin typeface="メイリオ" panose="020B0604030504040204" pitchFamily="50" charset="-128"/>
              <a:ea typeface="メイリオ" panose="020B0604030504040204" pitchFamily="50" charset="-128"/>
            </a:rPr>
            <a:t>用紙からジャケットを</a:t>
          </a:r>
          <a:r>
            <a:rPr kumimoji="1" lang="en-US" altLang="ja-JP" sz="1200">
              <a:solidFill>
                <a:srgbClr val="FF0000"/>
              </a:solidFill>
              <a:latin typeface="メイリオ" panose="020B0604030504040204" pitchFamily="50" charset="-128"/>
              <a:ea typeface="メイリオ" panose="020B0604030504040204" pitchFamily="50" charset="-128"/>
            </a:rPr>
            <a:t>2</a:t>
          </a:r>
          <a:r>
            <a:rPr kumimoji="1" lang="ja-JP" altLang="en-US" sz="1200">
              <a:solidFill>
                <a:srgbClr val="FF0000"/>
              </a:solidFill>
              <a:latin typeface="メイリオ" panose="020B0604030504040204" pitchFamily="50" charset="-128"/>
              <a:ea typeface="メイリオ" panose="020B0604030504040204" pitchFamily="50" charset="-128"/>
            </a:rPr>
            <a:t>枚作れるとき、使用数は</a:t>
          </a:r>
          <a:r>
            <a:rPr kumimoji="1" lang="en-US" altLang="ja-JP" sz="1200">
              <a:solidFill>
                <a:srgbClr val="FF0000"/>
              </a:solidFill>
              <a:latin typeface="メイリオ" panose="020B0604030504040204" pitchFamily="50" charset="-128"/>
              <a:ea typeface="メイリオ" panose="020B0604030504040204" pitchFamily="50" charset="-128"/>
            </a:rPr>
            <a:t>1/2=0.5</a:t>
          </a:r>
          <a:r>
            <a:rPr kumimoji="1" lang="ja-JP" altLang="en-US" sz="1200">
              <a:solidFill>
                <a:srgbClr val="FF0000"/>
              </a:solidFill>
              <a:latin typeface="メイリオ" panose="020B0604030504040204" pitchFamily="50" charset="-128"/>
              <a:ea typeface="メイリオ" panose="020B0604030504040204" pitchFamily="50" charset="-128"/>
            </a:rPr>
            <a:t>です</a:t>
          </a:r>
          <a:r>
            <a:rPr kumimoji="1" lang="en-US" altLang="ja-JP" sz="1200">
              <a:solidFill>
                <a:srgbClr val="FF0000"/>
              </a:solidFill>
              <a:latin typeface="メイリオ" panose="020B0604030504040204" pitchFamily="50" charset="-128"/>
              <a:ea typeface="メイリオ" panose="020B0604030504040204" pitchFamily="50" charset="-128"/>
            </a:rPr>
            <a:t>)</a:t>
          </a: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・上記を、作品の構成要素「</a:t>
          </a:r>
          <a:r>
            <a:rPr kumimoji="1" lang="en-US" altLang="ja-JP" sz="1200">
              <a:solidFill>
                <a:srgbClr val="FF0000"/>
              </a:solidFill>
              <a:latin typeface="メイリオ" panose="020B0604030504040204" pitchFamily="50" charset="-128"/>
              <a:ea typeface="メイリオ" panose="020B0604030504040204" pitchFamily="50" charset="-128"/>
            </a:rPr>
            <a:t>CD</a:t>
          </a:r>
          <a:r>
            <a:rPr kumimoji="1" lang="ja-JP" altLang="en-US" sz="1200">
              <a:solidFill>
                <a:srgbClr val="FF0000"/>
              </a:solidFill>
              <a:latin typeface="メイリオ" panose="020B0604030504040204" pitchFamily="50" charset="-128"/>
              <a:ea typeface="メイリオ" panose="020B0604030504040204" pitchFamily="50" charset="-128"/>
            </a:rPr>
            <a:t>」「印刷紙」「ケース」「インク」「包装」ごとに記入して埋めていってください。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部あたりの原価総額が自動計算されます。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・もし他に特記すべき部材と費用があれば、「その他</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」～「その他</a:t>
          </a:r>
          <a:r>
            <a:rPr kumimoji="1" lang="en-US" altLang="ja-JP" sz="1200">
              <a:solidFill>
                <a:srgbClr val="FF0000"/>
              </a:solidFill>
              <a:latin typeface="メイリオ" panose="020B0604030504040204" pitchFamily="50" charset="-128"/>
              <a:ea typeface="メイリオ" panose="020B0604030504040204" pitchFamily="50" charset="-128"/>
            </a:rPr>
            <a:t>(3)</a:t>
          </a:r>
          <a:r>
            <a:rPr kumimoji="1" lang="ja-JP" altLang="en-US" sz="1200">
              <a:solidFill>
                <a:srgbClr val="FF0000"/>
              </a:solidFill>
              <a:latin typeface="メイリオ" panose="020B0604030504040204" pitchFamily="50" charset="-128"/>
              <a:ea typeface="メイリオ" panose="020B0604030504040204" pitchFamily="50" charset="-128"/>
            </a:rPr>
            <a:t>」の行を使ってください。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a:t>
          </a:r>
          <a:r>
            <a:rPr kumimoji="1" lang="ja-JP" altLang="en-US" sz="1200" u="sng">
              <a:solidFill>
                <a:srgbClr val="FF0000"/>
              </a:solidFill>
              <a:latin typeface="メイリオ" panose="020B0604030504040204" pitchFamily="50" charset="-128"/>
              <a:ea typeface="メイリオ" panose="020B0604030504040204" pitchFamily="50" charset="-128"/>
            </a:rPr>
            <a:t>同人活動における原価計算での使用を想定しているので、「労務費」「電力費」「設備投資費」などは想定をしていません</a:t>
          </a:r>
          <a:r>
            <a:rPr kumimoji="1" lang="ja-JP" altLang="en-US" sz="1200">
              <a:solidFill>
                <a:srgbClr val="FF0000"/>
              </a:solidFill>
              <a:latin typeface="メイリオ" panose="020B0604030504040204" pitchFamily="50" charset="-128"/>
              <a:ea typeface="メイリオ" panose="020B0604030504040204" pitchFamily="50" charset="-128"/>
            </a:rPr>
            <a:t>。</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普段の生活につけかえられると考えています。また人によって価格形態が違いすぎてどう計算式を組むべきかがわかりません</a:t>
          </a:r>
          <a:r>
            <a:rPr kumimoji="1" lang="en-US" altLang="ja-JP" sz="1200">
              <a:solidFill>
                <a:srgbClr val="FF0000"/>
              </a:solidFill>
              <a:latin typeface="メイリオ" panose="020B0604030504040204" pitchFamily="50" charset="-128"/>
              <a:ea typeface="メイリオ" panose="020B0604030504040204" pitchFamily="50" charset="-128"/>
            </a:rPr>
            <a:t>)</a:t>
          </a: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・最後に「頒布予定数」を入力すると、原価総額が税抜きと税込みの</a:t>
          </a:r>
          <a:r>
            <a:rPr kumimoji="1" lang="en-US" altLang="ja-JP" sz="1200">
              <a:solidFill>
                <a:srgbClr val="FF0000"/>
              </a:solidFill>
              <a:latin typeface="メイリオ" panose="020B0604030504040204" pitchFamily="50" charset="-128"/>
              <a:ea typeface="メイリオ" panose="020B0604030504040204" pitchFamily="50" charset="-128"/>
            </a:rPr>
            <a:t>2</a:t>
          </a:r>
          <a:r>
            <a:rPr kumimoji="1" lang="ja-JP" altLang="en-US" sz="1200">
              <a:solidFill>
                <a:srgbClr val="FF0000"/>
              </a:solidFill>
              <a:latin typeface="メイリオ" panose="020B0604030504040204" pitchFamily="50" charset="-128"/>
              <a:ea typeface="メイリオ" panose="020B0604030504040204" pitchFamily="50" charset="-128"/>
            </a:rPr>
            <a:t>種類出ます。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・必要であれば、同等仕様で印刷所に依頼して出てきた見積を記入することで、価格の比較ができます。</a:t>
          </a:r>
          <a:endParaRPr kumimoji="1" lang="en-US" altLang="ja-JP" sz="1200">
            <a:solidFill>
              <a:srgbClr val="FF0000"/>
            </a:solidFill>
            <a:latin typeface="メイリオ" panose="020B0604030504040204" pitchFamily="50" charset="-128"/>
            <a:ea typeface="メイリオ" panose="020B0604030504040204" pitchFamily="50" charset="-128"/>
          </a:endParaRP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・手焼き・自家印刷で作品を作る際はこのエクセルで価格データを蓄積して、</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ざっくりと部材の価格変動や部材代の節約できそうな場所を探すのにお役立てください。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19050</xdr:colOff>
      <xdr:row>23</xdr:row>
      <xdr:rowOff>19050</xdr:rowOff>
    </xdr:from>
    <xdr:ext cx="9410397" cy="6994222"/>
    <xdr:sp macro="" textlink="">
      <xdr:nvSpPr>
        <xdr:cNvPr id="2" name="テキスト ボックス 1">
          <a:extLst>
            <a:ext uri="{FF2B5EF4-FFF2-40B4-BE49-F238E27FC236}">
              <a16:creationId xmlns:a16="http://schemas.microsoft.com/office/drawing/2014/main" id="{BD9A6CB4-E4A1-2FE5-2381-575B3418E2EB}"/>
            </a:ext>
          </a:extLst>
        </xdr:cNvPr>
        <xdr:cNvSpPr txBox="1"/>
      </xdr:nvSpPr>
      <xdr:spPr>
        <a:xfrm>
          <a:off x="704850" y="5753100"/>
          <a:ext cx="9410397" cy="6994222"/>
        </a:xfrm>
        <a:prstGeom prst="rect">
          <a:avLst/>
        </a:prstGeom>
        <a:solidFill>
          <a:srgbClr val="FFFF00"/>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solidFill>
                <a:srgbClr val="FF0000"/>
              </a:solidFill>
              <a:latin typeface="メイリオ" panose="020B0604030504040204" pitchFamily="50" charset="-128"/>
              <a:ea typeface="メイリオ" panose="020B0604030504040204" pitchFamily="50" charset="-128"/>
            </a:rPr>
            <a:t>・黄色いセルが入力する場所です。その他セルは入力できないよう保護はかけていますが、編集しないようご注意ください。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・このファイルの製作者は「</a:t>
          </a:r>
          <a:r>
            <a:rPr kumimoji="1" lang="en-US" altLang="ja-JP" sz="1200">
              <a:solidFill>
                <a:srgbClr val="FF0000"/>
              </a:solidFill>
              <a:latin typeface="メイリオ" panose="020B0604030504040204" pitchFamily="50" charset="-128"/>
              <a:ea typeface="メイリオ" panose="020B0604030504040204" pitchFamily="50" charset="-128"/>
            </a:rPr>
            <a:t>5mm</a:t>
          </a:r>
          <a:r>
            <a:rPr kumimoji="1" lang="ja-JP" altLang="en-US" sz="1200">
              <a:solidFill>
                <a:srgbClr val="FF0000"/>
              </a:solidFill>
              <a:latin typeface="メイリオ" panose="020B0604030504040204" pitchFamily="50" charset="-128"/>
              <a:ea typeface="メイリオ" panose="020B0604030504040204" pitchFamily="50" charset="-128"/>
            </a:rPr>
            <a:t>スリムケースに</a:t>
          </a:r>
          <a:r>
            <a:rPr kumimoji="1" lang="en-US" altLang="ja-JP" sz="1200">
              <a:solidFill>
                <a:srgbClr val="FF0000"/>
              </a:solidFill>
              <a:latin typeface="メイリオ" panose="020B0604030504040204" pitchFamily="50" charset="-128"/>
              <a:ea typeface="メイリオ" panose="020B0604030504040204" pitchFamily="50" charset="-128"/>
            </a:rPr>
            <a:t>CD1</a:t>
          </a:r>
          <a:r>
            <a:rPr kumimoji="1" lang="ja-JP" altLang="en-US" sz="1200">
              <a:solidFill>
                <a:srgbClr val="FF0000"/>
              </a:solidFill>
              <a:latin typeface="メイリオ" panose="020B0604030504040204" pitchFamily="50" charset="-128"/>
              <a:ea typeface="メイリオ" panose="020B0604030504040204" pitchFamily="50" charset="-128"/>
            </a:rPr>
            <a:t>枚</a:t>
          </a:r>
          <a:r>
            <a:rPr kumimoji="1" lang="en-US" altLang="ja-JP" sz="1200">
              <a:solidFill>
                <a:srgbClr val="FF0000"/>
              </a:solidFill>
              <a:latin typeface="メイリオ" panose="020B0604030504040204" pitchFamily="50" charset="-128"/>
              <a:ea typeface="メイリオ" panose="020B0604030504040204" pitchFamily="50" charset="-128"/>
            </a:rPr>
            <a:t>+2p</a:t>
          </a:r>
          <a:r>
            <a:rPr kumimoji="1" lang="ja-JP" altLang="en-US" sz="1200">
              <a:solidFill>
                <a:srgbClr val="FF0000"/>
              </a:solidFill>
              <a:latin typeface="メイリオ" panose="020B0604030504040204" pitchFamily="50" charset="-128"/>
              <a:ea typeface="メイリオ" panose="020B0604030504040204" pitchFamily="50" charset="-128"/>
            </a:rPr>
            <a:t>ジャケット」の装丁の作品を作ることを想定しています。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一応</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部あたりの使用数がわかるなら他の装丁も対応可能だと思います。</a:t>
          </a:r>
          <a:endParaRPr kumimoji="1" lang="en-US" altLang="ja-JP" sz="1200">
            <a:solidFill>
              <a:srgbClr val="FF0000"/>
            </a:solidFill>
            <a:latin typeface="メイリオ" panose="020B0604030504040204" pitchFamily="50" charset="-128"/>
            <a:ea typeface="メイリオ" panose="020B0604030504040204" pitchFamily="50" charset="-128"/>
          </a:endParaRP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・「品名」</a:t>
          </a:r>
          <a:r>
            <a:rPr kumimoji="1" lang="en-US" altLang="ja-JP" sz="1200">
              <a:solidFill>
                <a:srgbClr val="FF0000"/>
              </a:solidFill>
              <a:latin typeface="メイリオ" panose="020B0604030504040204" pitchFamily="50" charset="-128"/>
              <a:ea typeface="メイリオ" panose="020B0604030504040204" pitchFamily="50" charset="-128"/>
            </a:rPr>
            <a:t>(E</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は製作に使った部材の名前を記載してください。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・「販売価格</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税抜き</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a:t>
          </a:r>
          <a:r>
            <a:rPr kumimoji="1" lang="en-US" altLang="ja-JP" sz="1200">
              <a:solidFill>
                <a:srgbClr val="FF0000"/>
              </a:solidFill>
              <a:latin typeface="メイリオ" panose="020B0604030504040204" pitchFamily="50" charset="-128"/>
              <a:ea typeface="メイリオ" panose="020B0604030504040204" pitchFamily="50" charset="-128"/>
            </a:rPr>
            <a:t>(F</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はその商品の販売</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単位を購入するのに使った価格のうち、消費税分を抜いた価格を記載してください。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購入時レシートがあるなら、各品目の単価を見てください。最近のレシートは単価を税抜きで書いてくれているはずです。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・「入り数」</a:t>
          </a:r>
          <a:r>
            <a:rPr kumimoji="1" lang="en-US" altLang="ja-JP" sz="1200">
              <a:solidFill>
                <a:srgbClr val="FF0000"/>
              </a:solidFill>
              <a:latin typeface="メイリオ" panose="020B0604030504040204" pitchFamily="50" charset="-128"/>
              <a:ea typeface="メイリオ" panose="020B0604030504040204" pitchFamily="50" charset="-128"/>
            </a:rPr>
            <a:t>(G</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はその商品の販売</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単位に入っている部材の数を記載してください。</a:t>
          </a:r>
          <a:br>
            <a:rPr kumimoji="1" lang="en-US" altLang="ja-JP" sz="1200">
              <a:solidFill>
                <a:srgbClr val="FF0000"/>
              </a:solidFill>
              <a:latin typeface="メイリオ" panose="020B0604030504040204" pitchFamily="50" charset="-128"/>
              <a:ea typeface="メイリオ" panose="020B0604030504040204" pitchFamily="50" charset="-128"/>
            </a:rPr>
          </a:br>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例 </a:t>
          </a:r>
          <a:r>
            <a:rPr kumimoji="1" lang="en-US" altLang="ja-JP" sz="1200">
              <a:solidFill>
                <a:srgbClr val="FF0000"/>
              </a:solidFill>
              <a:latin typeface="メイリオ" panose="020B0604030504040204" pitchFamily="50" charset="-128"/>
              <a:ea typeface="メイリオ" panose="020B0604030504040204" pitchFamily="50" charset="-128"/>
            </a:rPr>
            <a:t>: 1</a:t>
          </a:r>
          <a:r>
            <a:rPr kumimoji="1" lang="ja-JP" altLang="en-US" sz="1200">
              <a:solidFill>
                <a:srgbClr val="FF0000"/>
              </a:solidFill>
              <a:latin typeface="メイリオ" panose="020B0604030504040204" pitchFamily="50" charset="-128"/>
              <a:ea typeface="メイリオ" panose="020B0604030504040204" pitchFamily="50" charset="-128"/>
            </a:rPr>
            <a:t>単位</a:t>
          </a:r>
          <a:r>
            <a:rPr kumimoji="1" lang="en-US" altLang="ja-JP" sz="1200">
              <a:solidFill>
                <a:srgbClr val="FF0000"/>
              </a:solidFill>
              <a:latin typeface="メイリオ" panose="020B0604030504040204" pitchFamily="50" charset="-128"/>
              <a:ea typeface="メイリオ" panose="020B0604030504040204" pitchFamily="50" charset="-128"/>
            </a:rPr>
            <a:t>20</a:t>
          </a:r>
          <a:r>
            <a:rPr kumimoji="1" lang="ja-JP" altLang="en-US" sz="1200">
              <a:solidFill>
                <a:srgbClr val="FF0000"/>
              </a:solidFill>
              <a:latin typeface="メイリオ" panose="020B0604030504040204" pitchFamily="50" charset="-128"/>
              <a:ea typeface="メイリオ" panose="020B0604030504040204" pitchFamily="50" charset="-128"/>
            </a:rPr>
            <a:t>枚入りの</a:t>
          </a:r>
          <a:r>
            <a:rPr kumimoji="1" lang="en-US" altLang="ja-JP" sz="1200">
              <a:solidFill>
                <a:srgbClr val="FF0000"/>
              </a:solidFill>
              <a:latin typeface="メイリオ" panose="020B0604030504040204" pitchFamily="50" charset="-128"/>
              <a:ea typeface="メイリオ" panose="020B0604030504040204" pitchFamily="50" charset="-128"/>
            </a:rPr>
            <a:t>A4</a:t>
          </a:r>
          <a:r>
            <a:rPr kumimoji="1" lang="ja-JP" altLang="en-US" sz="1200">
              <a:solidFill>
                <a:srgbClr val="FF0000"/>
              </a:solidFill>
              <a:latin typeface="メイリオ" panose="020B0604030504040204" pitchFamily="50" charset="-128"/>
              <a:ea typeface="メイリオ" panose="020B0604030504040204" pitchFamily="50" charset="-128"/>
            </a:rPr>
            <a:t>用紙なら、入り数は</a:t>
          </a:r>
          <a:r>
            <a:rPr kumimoji="1" lang="en-US" altLang="ja-JP" sz="1200">
              <a:solidFill>
                <a:srgbClr val="FF0000"/>
              </a:solidFill>
              <a:latin typeface="メイリオ" panose="020B0604030504040204" pitchFamily="50" charset="-128"/>
              <a:ea typeface="メイリオ" panose="020B0604030504040204" pitchFamily="50" charset="-128"/>
            </a:rPr>
            <a:t>20</a:t>
          </a:r>
          <a:r>
            <a:rPr kumimoji="1" lang="ja-JP" altLang="en-US" sz="1200">
              <a:solidFill>
                <a:srgbClr val="FF0000"/>
              </a:solidFill>
              <a:latin typeface="メイリオ" panose="020B0604030504040204" pitchFamily="50" charset="-128"/>
              <a:ea typeface="メイリオ" panose="020B0604030504040204" pitchFamily="50" charset="-128"/>
            </a:rPr>
            <a:t>です</a:t>
          </a:r>
          <a:r>
            <a:rPr kumimoji="1" lang="en-US" altLang="ja-JP" sz="1200">
              <a:solidFill>
                <a:srgbClr val="FF0000"/>
              </a:solidFill>
              <a:latin typeface="メイリオ" panose="020B0604030504040204" pitchFamily="50" charset="-128"/>
              <a:ea typeface="メイリオ" panose="020B0604030504040204" pitchFamily="50" charset="-128"/>
            </a:rPr>
            <a:t>)</a:t>
          </a:r>
        </a:p>
        <a:p>
          <a:r>
            <a:rPr kumimoji="1" lang="ja-JP" altLang="en-US" sz="1200">
              <a:solidFill>
                <a:srgbClr val="FF0000"/>
              </a:solidFill>
              <a:latin typeface="メイリオ" panose="020B0604030504040204" pitchFamily="50" charset="-128"/>
              <a:ea typeface="メイリオ" panose="020B0604030504040204" pitchFamily="50" charset="-128"/>
            </a:rPr>
            <a:t>・「作品</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部あたりの使用数」</a:t>
          </a:r>
          <a:r>
            <a:rPr kumimoji="1" lang="en-US" altLang="ja-JP" sz="1200">
              <a:solidFill>
                <a:srgbClr val="FF0000"/>
              </a:solidFill>
              <a:latin typeface="メイリオ" panose="020B0604030504040204" pitchFamily="50" charset="-128"/>
              <a:ea typeface="メイリオ" panose="020B0604030504040204" pitchFamily="50" charset="-128"/>
            </a:rPr>
            <a:t>(H</a:t>
          </a:r>
          <a:r>
            <a:rPr kumimoji="1" lang="ja-JP" altLang="en-US" sz="1200">
              <a:solidFill>
                <a:srgbClr val="FF0000"/>
              </a:solidFill>
              <a:latin typeface="メイリオ" panose="020B0604030504040204" pitchFamily="50" charset="-128"/>
              <a:ea typeface="メイリオ" panose="020B0604030504040204" pitchFamily="50" charset="-128"/>
            </a:rPr>
            <a:t>列</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は、作品を</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部作るのにその部材をどれだけ使うかを記載してください。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例 </a:t>
          </a:r>
          <a:r>
            <a:rPr kumimoji="1" lang="en-US" altLang="ja-JP" sz="1200">
              <a:solidFill>
                <a:srgbClr val="FF0000"/>
              </a:solidFill>
              <a:latin typeface="メイリオ" panose="020B0604030504040204" pitchFamily="50" charset="-128"/>
              <a:ea typeface="メイリオ" panose="020B0604030504040204" pitchFamily="50" charset="-128"/>
            </a:rPr>
            <a:t>: 1</a:t>
          </a:r>
          <a:r>
            <a:rPr kumimoji="1" lang="ja-JP" altLang="en-US" sz="1200">
              <a:solidFill>
                <a:srgbClr val="FF0000"/>
              </a:solidFill>
              <a:latin typeface="メイリオ" panose="020B0604030504040204" pitchFamily="50" charset="-128"/>
              <a:ea typeface="メイリオ" panose="020B0604030504040204" pitchFamily="50" charset="-128"/>
            </a:rPr>
            <a:t>枚の</a:t>
          </a:r>
          <a:r>
            <a:rPr kumimoji="1" lang="en-US" altLang="ja-JP" sz="1200">
              <a:solidFill>
                <a:srgbClr val="FF0000"/>
              </a:solidFill>
              <a:latin typeface="メイリオ" panose="020B0604030504040204" pitchFamily="50" charset="-128"/>
              <a:ea typeface="メイリオ" panose="020B0604030504040204" pitchFamily="50" charset="-128"/>
            </a:rPr>
            <a:t>A4</a:t>
          </a:r>
          <a:r>
            <a:rPr kumimoji="1" lang="ja-JP" altLang="en-US" sz="1200">
              <a:solidFill>
                <a:srgbClr val="FF0000"/>
              </a:solidFill>
              <a:latin typeface="メイリオ" panose="020B0604030504040204" pitchFamily="50" charset="-128"/>
              <a:ea typeface="メイリオ" panose="020B0604030504040204" pitchFamily="50" charset="-128"/>
            </a:rPr>
            <a:t>用紙からジャケットを</a:t>
          </a:r>
          <a:r>
            <a:rPr kumimoji="1" lang="en-US" altLang="ja-JP" sz="1200">
              <a:solidFill>
                <a:srgbClr val="FF0000"/>
              </a:solidFill>
              <a:latin typeface="メイリオ" panose="020B0604030504040204" pitchFamily="50" charset="-128"/>
              <a:ea typeface="メイリオ" panose="020B0604030504040204" pitchFamily="50" charset="-128"/>
            </a:rPr>
            <a:t>2</a:t>
          </a:r>
          <a:r>
            <a:rPr kumimoji="1" lang="ja-JP" altLang="en-US" sz="1200">
              <a:solidFill>
                <a:srgbClr val="FF0000"/>
              </a:solidFill>
              <a:latin typeface="メイリオ" panose="020B0604030504040204" pitchFamily="50" charset="-128"/>
              <a:ea typeface="メイリオ" panose="020B0604030504040204" pitchFamily="50" charset="-128"/>
            </a:rPr>
            <a:t>枚作れるとき、使用数は</a:t>
          </a:r>
          <a:r>
            <a:rPr kumimoji="1" lang="en-US" altLang="ja-JP" sz="1200">
              <a:solidFill>
                <a:srgbClr val="FF0000"/>
              </a:solidFill>
              <a:latin typeface="メイリオ" panose="020B0604030504040204" pitchFamily="50" charset="-128"/>
              <a:ea typeface="メイリオ" panose="020B0604030504040204" pitchFamily="50" charset="-128"/>
            </a:rPr>
            <a:t>1/2=0.5</a:t>
          </a:r>
          <a:r>
            <a:rPr kumimoji="1" lang="ja-JP" altLang="en-US" sz="1200">
              <a:solidFill>
                <a:srgbClr val="FF0000"/>
              </a:solidFill>
              <a:latin typeface="メイリオ" panose="020B0604030504040204" pitchFamily="50" charset="-128"/>
              <a:ea typeface="メイリオ" panose="020B0604030504040204" pitchFamily="50" charset="-128"/>
            </a:rPr>
            <a:t>です</a:t>
          </a:r>
          <a:r>
            <a:rPr kumimoji="1" lang="en-US" altLang="ja-JP" sz="1200">
              <a:solidFill>
                <a:srgbClr val="FF0000"/>
              </a:solidFill>
              <a:latin typeface="メイリオ" panose="020B0604030504040204" pitchFamily="50" charset="-128"/>
              <a:ea typeface="メイリオ" panose="020B0604030504040204" pitchFamily="50" charset="-128"/>
            </a:rPr>
            <a:t>)</a:t>
          </a: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・上記を、作品の構成要素「</a:t>
          </a:r>
          <a:r>
            <a:rPr kumimoji="1" lang="en-US" altLang="ja-JP" sz="1200">
              <a:solidFill>
                <a:srgbClr val="FF0000"/>
              </a:solidFill>
              <a:latin typeface="メイリオ" panose="020B0604030504040204" pitchFamily="50" charset="-128"/>
              <a:ea typeface="メイリオ" panose="020B0604030504040204" pitchFamily="50" charset="-128"/>
            </a:rPr>
            <a:t>CD</a:t>
          </a:r>
          <a:r>
            <a:rPr kumimoji="1" lang="ja-JP" altLang="en-US" sz="1200">
              <a:solidFill>
                <a:srgbClr val="FF0000"/>
              </a:solidFill>
              <a:latin typeface="メイリオ" panose="020B0604030504040204" pitchFamily="50" charset="-128"/>
              <a:ea typeface="メイリオ" panose="020B0604030504040204" pitchFamily="50" charset="-128"/>
            </a:rPr>
            <a:t>」「印刷紙」「ケース」「インク」「包装」ごとに記入して埋めていってください。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部あたりの原価総額が自動計算されます。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・もし他に特記すべき部材と費用があれば、「その他</a:t>
          </a:r>
          <a:r>
            <a:rPr kumimoji="1" lang="en-US" altLang="ja-JP" sz="1200">
              <a:solidFill>
                <a:srgbClr val="FF0000"/>
              </a:solidFill>
              <a:latin typeface="メイリオ" panose="020B0604030504040204" pitchFamily="50" charset="-128"/>
              <a:ea typeface="メイリオ" panose="020B0604030504040204" pitchFamily="50" charset="-128"/>
            </a:rPr>
            <a:t>(1)</a:t>
          </a:r>
          <a:r>
            <a:rPr kumimoji="1" lang="ja-JP" altLang="en-US" sz="1200">
              <a:solidFill>
                <a:srgbClr val="FF0000"/>
              </a:solidFill>
              <a:latin typeface="メイリオ" panose="020B0604030504040204" pitchFamily="50" charset="-128"/>
              <a:ea typeface="メイリオ" panose="020B0604030504040204" pitchFamily="50" charset="-128"/>
            </a:rPr>
            <a:t>」～「その他</a:t>
          </a:r>
          <a:r>
            <a:rPr kumimoji="1" lang="en-US" altLang="ja-JP" sz="1200">
              <a:solidFill>
                <a:srgbClr val="FF0000"/>
              </a:solidFill>
              <a:latin typeface="メイリオ" panose="020B0604030504040204" pitchFamily="50" charset="-128"/>
              <a:ea typeface="メイリオ" panose="020B0604030504040204" pitchFamily="50" charset="-128"/>
            </a:rPr>
            <a:t>(3)</a:t>
          </a:r>
          <a:r>
            <a:rPr kumimoji="1" lang="ja-JP" altLang="en-US" sz="1200">
              <a:solidFill>
                <a:srgbClr val="FF0000"/>
              </a:solidFill>
              <a:latin typeface="メイリオ" panose="020B0604030504040204" pitchFamily="50" charset="-128"/>
              <a:ea typeface="メイリオ" panose="020B0604030504040204" pitchFamily="50" charset="-128"/>
            </a:rPr>
            <a:t>」の行を使ってください。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a:t>
          </a:r>
          <a:r>
            <a:rPr kumimoji="1" lang="ja-JP" altLang="en-US" sz="1200" u="sng">
              <a:solidFill>
                <a:srgbClr val="FF0000"/>
              </a:solidFill>
              <a:latin typeface="メイリオ" panose="020B0604030504040204" pitchFamily="50" charset="-128"/>
              <a:ea typeface="メイリオ" panose="020B0604030504040204" pitchFamily="50" charset="-128"/>
            </a:rPr>
            <a:t>同人活動における原価計算での使用を想定しているので、「労務費」「電力費」「設備投資費」などは想定をしていません</a:t>
          </a:r>
          <a:r>
            <a:rPr kumimoji="1" lang="ja-JP" altLang="en-US" sz="1200">
              <a:solidFill>
                <a:srgbClr val="FF0000"/>
              </a:solidFill>
              <a:latin typeface="メイリオ" panose="020B0604030504040204" pitchFamily="50" charset="-128"/>
              <a:ea typeface="メイリオ" panose="020B0604030504040204" pitchFamily="50" charset="-128"/>
            </a:rPr>
            <a:t>。</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a:t>
          </a:r>
          <a:r>
            <a:rPr kumimoji="1" lang="en-US" altLang="ja-JP" sz="1200">
              <a:solidFill>
                <a:srgbClr val="FF0000"/>
              </a:solidFill>
              <a:latin typeface="メイリオ" panose="020B0604030504040204" pitchFamily="50" charset="-128"/>
              <a:ea typeface="メイリオ" panose="020B0604030504040204" pitchFamily="50" charset="-128"/>
            </a:rPr>
            <a:t>(</a:t>
          </a:r>
          <a:r>
            <a:rPr kumimoji="1" lang="ja-JP" altLang="en-US" sz="1200">
              <a:solidFill>
                <a:srgbClr val="FF0000"/>
              </a:solidFill>
              <a:latin typeface="メイリオ" panose="020B0604030504040204" pitchFamily="50" charset="-128"/>
              <a:ea typeface="メイリオ" panose="020B0604030504040204" pitchFamily="50" charset="-128"/>
            </a:rPr>
            <a:t>普段の生活につけかえられると考えています。また人によって価格形態が違いすぎてどう計算式を組むべきかがわかりません</a:t>
          </a:r>
          <a:r>
            <a:rPr kumimoji="1" lang="en-US" altLang="ja-JP" sz="1200">
              <a:solidFill>
                <a:srgbClr val="FF0000"/>
              </a:solidFill>
              <a:latin typeface="メイリオ" panose="020B0604030504040204" pitchFamily="50" charset="-128"/>
              <a:ea typeface="メイリオ" panose="020B0604030504040204" pitchFamily="50" charset="-128"/>
            </a:rPr>
            <a:t>)</a:t>
          </a: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・最後に「頒布予定数」を入力すると、原価総額が税抜きと税込みの</a:t>
          </a:r>
          <a:r>
            <a:rPr kumimoji="1" lang="en-US" altLang="ja-JP" sz="1200">
              <a:solidFill>
                <a:srgbClr val="FF0000"/>
              </a:solidFill>
              <a:latin typeface="メイリオ" panose="020B0604030504040204" pitchFamily="50" charset="-128"/>
              <a:ea typeface="メイリオ" panose="020B0604030504040204" pitchFamily="50" charset="-128"/>
            </a:rPr>
            <a:t>2</a:t>
          </a:r>
          <a:r>
            <a:rPr kumimoji="1" lang="ja-JP" altLang="en-US" sz="1200">
              <a:solidFill>
                <a:srgbClr val="FF0000"/>
              </a:solidFill>
              <a:latin typeface="メイリオ" panose="020B0604030504040204" pitchFamily="50" charset="-128"/>
              <a:ea typeface="メイリオ" panose="020B0604030504040204" pitchFamily="50" charset="-128"/>
            </a:rPr>
            <a:t>種類出ます。</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・必要であれば、同等仕様で印刷所に依頼して出てきた見積を記入することで、価格の比較ができます。</a:t>
          </a:r>
          <a:endParaRPr kumimoji="1" lang="en-US" altLang="ja-JP" sz="1200">
            <a:solidFill>
              <a:srgbClr val="FF0000"/>
            </a:solidFill>
            <a:latin typeface="メイリオ" panose="020B0604030504040204" pitchFamily="50" charset="-128"/>
            <a:ea typeface="メイリオ" panose="020B0604030504040204" pitchFamily="50" charset="-128"/>
          </a:endParaRPr>
        </a:p>
        <a:p>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・手焼き・自家印刷で作品を作る際はこのエクセルで価格データを蓄積して、</a:t>
          </a:r>
          <a:endParaRPr kumimoji="1" lang="en-US" altLang="ja-JP" sz="1200">
            <a:solidFill>
              <a:srgbClr val="FF0000"/>
            </a:solidFill>
            <a:latin typeface="メイリオ" panose="020B0604030504040204" pitchFamily="50" charset="-128"/>
            <a:ea typeface="メイリオ" panose="020B0604030504040204" pitchFamily="50" charset="-128"/>
          </a:endParaRPr>
        </a:p>
        <a:p>
          <a:r>
            <a:rPr kumimoji="1" lang="ja-JP" altLang="en-US" sz="1200">
              <a:solidFill>
                <a:srgbClr val="FF0000"/>
              </a:solidFill>
              <a:latin typeface="メイリオ" panose="020B0604030504040204" pitchFamily="50" charset="-128"/>
              <a:ea typeface="メイリオ" panose="020B0604030504040204" pitchFamily="50" charset="-128"/>
            </a:rPr>
            <a:t>　ざっくりと部材の価格変動や部材代の節約できそうな場所を探すのにお役立てください。</a:t>
          </a:r>
          <a:endParaRPr kumimoji="1" lang="en-US" altLang="ja-JP" sz="1200">
            <a:solidFill>
              <a:srgbClr val="FF0000"/>
            </a:solidFill>
            <a:latin typeface="メイリオ" panose="020B0604030504040204" pitchFamily="50" charset="-128"/>
            <a:ea typeface="メイリオ" panose="020B0604030504040204" pitchFamily="50" charset="-128"/>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42C1-7184-4A84-A35B-E178B8495E11}">
  <sheetPr>
    <tabColor rgb="FFFF0000"/>
  </sheetPr>
  <dimension ref="A1:J22"/>
  <sheetViews>
    <sheetView tabSelected="1" workbookViewId="0">
      <selection activeCell="I11" sqref="I11"/>
    </sheetView>
  </sheetViews>
  <sheetFormatPr defaultRowHeight="19.5"/>
  <cols>
    <col min="1" max="3" width="9" style="1"/>
    <col min="4" max="4" width="10.75" style="1" bestFit="1" customWidth="1"/>
    <col min="5" max="5" width="45.25" style="1" bestFit="1" customWidth="1"/>
    <col min="6" max="6" width="18.25" style="1" bestFit="1" customWidth="1"/>
    <col min="7" max="7" width="9" style="1"/>
    <col min="8" max="8" width="24.375" style="1" bestFit="1" customWidth="1"/>
    <col min="9" max="9" width="27" style="1" bestFit="1" customWidth="1"/>
    <col min="10" max="10" width="31.5" style="1" bestFit="1" customWidth="1"/>
    <col min="11" max="16384" width="9" style="1"/>
  </cols>
  <sheetData>
    <row r="1" spans="1:10">
      <c r="A1" s="2" t="s">
        <v>23</v>
      </c>
      <c r="G1" s="1" t="s">
        <v>33</v>
      </c>
      <c r="H1" s="17">
        <v>46164</v>
      </c>
      <c r="J1" s="1" t="s">
        <v>34</v>
      </c>
    </row>
    <row r="2" spans="1:10">
      <c r="B2" s="1" t="s">
        <v>0</v>
      </c>
      <c r="C2" s="13"/>
      <c r="D2" s="9"/>
      <c r="E2" s="9"/>
      <c r="F2" s="9"/>
      <c r="J2" s="1" t="s">
        <v>35</v>
      </c>
    </row>
    <row r="3" spans="1:10">
      <c r="B3" s="1" t="s">
        <v>1</v>
      </c>
      <c r="C3" s="14"/>
      <c r="D3" s="10"/>
      <c r="E3" s="10"/>
      <c r="F3" s="10"/>
    </row>
    <row r="4" spans="1:10" ht="20.25" thickBot="1">
      <c r="D4" s="3"/>
      <c r="E4" s="3"/>
      <c r="F4" s="3"/>
      <c r="G4" s="3"/>
      <c r="H4" s="3"/>
      <c r="I4" s="3"/>
      <c r="J4" s="3"/>
    </row>
    <row r="5" spans="1:10" ht="20.25" thickTop="1">
      <c r="D5" s="4" t="s">
        <v>3</v>
      </c>
      <c r="E5" s="4" t="s">
        <v>2</v>
      </c>
      <c r="F5" s="4" t="s">
        <v>6</v>
      </c>
      <c r="G5" s="4" t="s">
        <v>8</v>
      </c>
      <c r="H5" s="4" t="s">
        <v>7</v>
      </c>
      <c r="I5" s="4" t="s">
        <v>20</v>
      </c>
      <c r="J5" s="4" t="s">
        <v>21</v>
      </c>
    </row>
    <row r="6" spans="1:10">
      <c r="D6" s="1" t="s">
        <v>4</v>
      </c>
      <c r="E6" s="15"/>
      <c r="F6" s="15"/>
      <c r="G6" s="15"/>
      <c r="H6" s="15"/>
      <c r="I6" s="5">
        <f>IF(F6="",0,(F6/G6)*H6)</f>
        <v>0</v>
      </c>
      <c r="J6" s="5">
        <f>I6*1.1</f>
        <v>0</v>
      </c>
    </row>
    <row r="7" spans="1:10">
      <c r="D7" s="1" t="s">
        <v>5</v>
      </c>
      <c r="E7" s="15"/>
      <c r="F7" s="15"/>
      <c r="G7" s="15"/>
      <c r="H7" s="15"/>
      <c r="I7" s="5">
        <f t="shared" ref="I7:I13" si="0">IF(F7="",0,(F7/G7)*H7)</f>
        <v>0</v>
      </c>
      <c r="J7" s="5">
        <f t="shared" ref="J7:J13" si="1">I7*1.1</f>
        <v>0</v>
      </c>
    </row>
    <row r="8" spans="1:10">
      <c r="D8" s="1" t="s">
        <v>9</v>
      </c>
      <c r="E8" s="15"/>
      <c r="F8" s="15"/>
      <c r="G8" s="15"/>
      <c r="H8" s="15"/>
      <c r="I8" s="5">
        <f t="shared" si="0"/>
        <v>0</v>
      </c>
      <c r="J8" s="5">
        <f t="shared" si="1"/>
        <v>0</v>
      </c>
    </row>
    <row r="9" spans="1:10">
      <c r="D9" s="1" t="s">
        <v>10</v>
      </c>
      <c r="E9" s="15"/>
      <c r="F9" s="15"/>
      <c r="G9" s="15"/>
      <c r="H9" s="15"/>
      <c r="I9" s="5">
        <f>IF(F9="",0,(F9/G9)*H9)</f>
        <v>0</v>
      </c>
      <c r="J9" s="5">
        <f t="shared" si="1"/>
        <v>0</v>
      </c>
    </row>
    <row r="10" spans="1:10">
      <c r="D10" s="1" t="s">
        <v>11</v>
      </c>
      <c r="E10" s="15"/>
      <c r="F10" s="15"/>
      <c r="G10" s="15"/>
      <c r="H10" s="15"/>
      <c r="I10" s="5">
        <f t="shared" si="0"/>
        <v>0</v>
      </c>
      <c r="J10" s="5">
        <f t="shared" si="1"/>
        <v>0</v>
      </c>
    </row>
    <row r="11" spans="1:10">
      <c r="D11" s="1" t="s">
        <v>12</v>
      </c>
      <c r="E11" s="15"/>
      <c r="F11" s="15"/>
      <c r="G11" s="15"/>
      <c r="H11" s="15"/>
      <c r="I11" s="5">
        <f t="shared" si="0"/>
        <v>0</v>
      </c>
      <c r="J11" s="5">
        <f t="shared" si="1"/>
        <v>0</v>
      </c>
    </row>
    <row r="12" spans="1:10">
      <c r="D12" s="1" t="s">
        <v>13</v>
      </c>
      <c r="E12" s="15"/>
      <c r="F12" s="15"/>
      <c r="G12" s="15"/>
      <c r="H12" s="15"/>
      <c r="I12" s="5">
        <f t="shared" si="0"/>
        <v>0</v>
      </c>
      <c r="J12" s="5">
        <f t="shared" si="1"/>
        <v>0</v>
      </c>
    </row>
    <row r="13" spans="1:10" ht="20.25" thickBot="1">
      <c r="D13" s="3" t="s">
        <v>14</v>
      </c>
      <c r="E13" s="16"/>
      <c r="F13" s="16"/>
      <c r="G13" s="16"/>
      <c r="H13" s="16"/>
      <c r="I13" s="6">
        <f t="shared" si="0"/>
        <v>0</v>
      </c>
      <c r="J13" s="6">
        <f t="shared" si="1"/>
        <v>0</v>
      </c>
    </row>
    <row r="14" spans="1:10" ht="20.25" thickTop="1"/>
    <row r="15" spans="1:10">
      <c r="H15" s="1" t="s">
        <v>24</v>
      </c>
      <c r="I15" s="11">
        <f>SUM(I6:I13)</f>
        <v>0</v>
      </c>
      <c r="J15" s="1" t="s">
        <v>25</v>
      </c>
    </row>
    <row r="16" spans="1:10">
      <c r="I16" s="12">
        <f>I15*1.1</f>
        <v>0</v>
      </c>
      <c r="J16" s="1" t="s">
        <v>26</v>
      </c>
    </row>
    <row r="18" spans="5:10">
      <c r="F18" s="1" t="s">
        <v>27</v>
      </c>
      <c r="G18" s="13"/>
      <c r="H18" s="1" t="s">
        <v>28</v>
      </c>
      <c r="I18" s="7">
        <f>I15*10</f>
        <v>0</v>
      </c>
      <c r="J18" s="1" t="s">
        <v>25</v>
      </c>
    </row>
    <row r="19" spans="5:10">
      <c r="I19" s="8">
        <f>I18*1.1</f>
        <v>0</v>
      </c>
      <c r="J19" s="1" t="s">
        <v>26</v>
      </c>
    </row>
    <row r="21" spans="5:10">
      <c r="E21" s="1" t="s">
        <v>29</v>
      </c>
      <c r="I21" s="13"/>
      <c r="J21" s="1" t="s">
        <v>30</v>
      </c>
    </row>
    <row r="22" spans="5:10">
      <c r="H22" s="1" t="s">
        <v>31</v>
      </c>
      <c r="I22" s="1" t="str">
        <f>IF(I21&lt;I19,"依頼したほうがいい","手焼きのほうが安い")</f>
        <v>手焼きのほうが安い</v>
      </c>
    </row>
  </sheetData>
  <sheetProtection sheet="1" objects="1" scenarios="1"/>
  <phoneticPr fontId="2"/>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22"/>
  <sheetViews>
    <sheetView topLeftCell="A4" workbookViewId="0">
      <selection activeCell="G18" sqref="G18"/>
    </sheetView>
  </sheetViews>
  <sheetFormatPr defaultRowHeight="19.5"/>
  <cols>
    <col min="1" max="3" width="9" style="1"/>
    <col min="4" max="4" width="10.75" style="1" bestFit="1" customWidth="1"/>
    <col min="5" max="5" width="45.25" style="1" bestFit="1" customWidth="1"/>
    <col min="6" max="6" width="18.25" style="1" bestFit="1" customWidth="1"/>
    <col min="7" max="7" width="9" style="1"/>
    <col min="8" max="8" width="24.375" style="1" bestFit="1" customWidth="1"/>
    <col min="9" max="9" width="27" style="1" bestFit="1" customWidth="1"/>
    <col min="10" max="10" width="31.5" style="1" bestFit="1" customWidth="1"/>
    <col min="11" max="16384" width="9" style="1"/>
  </cols>
  <sheetData>
    <row r="1" spans="1:10">
      <c r="A1" s="2" t="s">
        <v>23</v>
      </c>
      <c r="G1" s="1" t="s">
        <v>33</v>
      </c>
      <c r="H1" s="17">
        <v>46164</v>
      </c>
      <c r="J1" s="1" t="s">
        <v>34</v>
      </c>
    </row>
    <row r="2" spans="1:10">
      <c r="B2" s="1" t="s">
        <v>0</v>
      </c>
      <c r="C2" s="13" t="s">
        <v>32</v>
      </c>
      <c r="D2" s="9"/>
      <c r="E2" s="9"/>
      <c r="F2" s="9"/>
      <c r="J2" s="1" t="s">
        <v>35</v>
      </c>
    </row>
    <row r="3" spans="1:10">
      <c r="B3" s="1" t="s">
        <v>1</v>
      </c>
      <c r="C3" s="14"/>
      <c r="D3" s="10"/>
      <c r="E3" s="10"/>
      <c r="F3" s="10"/>
    </row>
    <row r="4" spans="1:10" ht="20.25" thickBot="1">
      <c r="D4" s="3"/>
      <c r="E4" s="3"/>
      <c r="F4" s="3"/>
      <c r="G4" s="3"/>
      <c r="H4" s="3"/>
      <c r="I4" s="3"/>
      <c r="J4" s="3"/>
    </row>
    <row r="5" spans="1:10" ht="20.25" thickTop="1">
      <c r="D5" s="4" t="s">
        <v>3</v>
      </c>
      <c r="E5" s="4" t="s">
        <v>2</v>
      </c>
      <c r="F5" s="4" t="s">
        <v>6</v>
      </c>
      <c r="G5" s="4" t="s">
        <v>8</v>
      </c>
      <c r="H5" s="4" t="s">
        <v>7</v>
      </c>
      <c r="I5" s="4" t="s">
        <v>20</v>
      </c>
      <c r="J5" s="4" t="s">
        <v>21</v>
      </c>
    </row>
    <row r="6" spans="1:10">
      <c r="D6" s="1" t="s">
        <v>4</v>
      </c>
      <c r="E6" s="15" t="s">
        <v>15</v>
      </c>
      <c r="F6" s="15">
        <v>2230</v>
      </c>
      <c r="G6" s="15">
        <v>50</v>
      </c>
      <c r="H6" s="15">
        <v>1</v>
      </c>
      <c r="I6" s="5">
        <f>IF(F6="",0,(F6/G6)*H6)</f>
        <v>44.6</v>
      </c>
      <c r="J6" s="5">
        <f>I6*1.1</f>
        <v>49.06</v>
      </c>
    </row>
    <row r="7" spans="1:10">
      <c r="D7" s="1" t="s">
        <v>5</v>
      </c>
      <c r="E7" s="15" t="s">
        <v>22</v>
      </c>
      <c r="F7" s="15">
        <v>1070</v>
      </c>
      <c r="G7" s="15">
        <v>20</v>
      </c>
      <c r="H7" s="15">
        <v>0.5</v>
      </c>
      <c r="I7" s="5">
        <f t="shared" ref="I7:I13" si="0">IF(F7="",0,(F7/G7)*H7)</f>
        <v>26.75</v>
      </c>
      <c r="J7" s="5">
        <f t="shared" ref="J7:J13" si="1">I7*1.1</f>
        <v>29.425000000000001</v>
      </c>
    </row>
    <row r="8" spans="1:10">
      <c r="D8" s="1" t="s">
        <v>9</v>
      </c>
      <c r="E8" s="15" t="s">
        <v>16</v>
      </c>
      <c r="F8" s="15">
        <v>800</v>
      </c>
      <c r="G8" s="15">
        <v>10</v>
      </c>
      <c r="H8" s="15">
        <v>1</v>
      </c>
      <c r="I8" s="5">
        <f t="shared" si="0"/>
        <v>80</v>
      </c>
      <c r="J8" s="5">
        <f t="shared" si="1"/>
        <v>88</v>
      </c>
    </row>
    <row r="9" spans="1:10">
      <c r="D9" s="1" t="s">
        <v>10</v>
      </c>
      <c r="E9" s="15" t="s">
        <v>17</v>
      </c>
      <c r="F9" s="15">
        <v>6830</v>
      </c>
      <c r="G9" s="15">
        <v>1</v>
      </c>
      <c r="H9" s="15">
        <v>0.05</v>
      </c>
      <c r="I9" s="5">
        <f>IF(F9="",0,(F9/G9)*H9)</f>
        <v>341.5</v>
      </c>
      <c r="J9" s="5">
        <f t="shared" si="1"/>
        <v>375.65000000000003</v>
      </c>
    </row>
    <row r="10" spans="1:10">
      <c r="D10" s="1" t="s">
        <v>11</v>
      </c>
      <c r="E10" s="15" t="s">
        <v>18</v>
      </c>
      <c r="F10" s="15">
        <v>247</v>
      </c>
      <c r="G10" s="15">
        <v>100</v>
      </c>
      <c r="H10" s="15">
        <v>1</v>
      </c>
      <c r="I10" s="5">
        <f t="shared" si="0"/>
        <v>2.4700000000000002</v>
      </c>
      <c r="J10" s="5">
        <f t="shared" si="1"/>
        <v>2.7170000000000005</v>
      </c>
    </row>
    <row r="11" spans="1:10">
      <c r="D11" s="1" t="s">
        <v>12</v>
      </c>
      <c r="E11" s="15" t="s">
        <v>19</v>
      </c>
      <c r="F11" s="15"/>
      <c r="G11" s="15"/>
      <c r="H11" s="15"/>
      <c r="I11" s="5">
        <f t="shared" si="0"/>
        <v>0</v>
      </c>
      <c r="J11" s="5">
        <f t="shared" si="1"/>
        <v>0</v>
      </c>
    </row>
    <row r="12" spans="1:10">
      <c r="D12" s="1" t="s">
        <v>13</v>
      </c>
      <c r="E12" s="15" t="s">
        <v>19</v>
      </c>
      <c r="F12" s="15"/>
      <c r="G12" s="15"/>
      <c r="H12" s="15"/>
      <c r="I12" s="5">
        <f t="shared" si="0"/>
        <v>0</v>
      </c>
      <c r="J12" s="5">
        <f t="shared" si="1"/>
        <v>0</v>
      </c>
    </row>
    <row r="13" spans="1:10" ht="20.25" thickBot="1">
      <c r="D13" s="3" t="s">
        <v>14</v>
      </c>
      <c r="E13" s="16" t="s">
        <v>19</v>
      </c>
      <c r="F13" s="16"/>
      <c r="G13" s="16"/>
      <c r="H13" s="16"/>
      <c r="I13" s="6">
        <f t="shared" si="0"/>
        <v>0</v>
      </c>
      <c r="J13" s="6">
        <f t="shared" si="1"/>
        <v>0</v>
      </c>
    </row>
    <row r="14" spans="1:10" ht="20.25" thickTop="1"/>
    <row r="15" spans="1:10">
      <c r="H15" s="1" t="s">
        <v>24</v>
      </c>
      <c r="I15" s="11">
        <f>SUM(I6:I13)</f>
        <v>495.32000000000005</v>
      </c>
      <c r="J15" s="1" t="s">
        <v>25</v>
      </c>
    </row>
    <row r="16" spans="1:10">
      <c r="I16" s="12">
        <f>I15*1.1</f>
        <v>544.85200000000009</v>
      </c>
      <c r="J16" s="1" t="s">
        <v>26</v>
      </c>
    </row>
    <row r="18" spans="5:10">
      <c r="F18" s="1" t="s">
        <v>27</v>
      </c>
      <c r="G18" s="13">
        <v>10</v>
      </c>
      <c r="H18" s="1" t="s">
        <v>28</v>
      </c>
      <c r="I18" s="7">
        <f>I15*10</f>
        <v>4953.2000000000007</v>
      </c>
      <c r="J18" s="1" t="s">
        <v>25</v>
      </c>
    </row>
    <row r="19" spans="5:10">
      <c r="I19" s="8">
        <f>I18*1.1</f>
        <v>5448.5200000000013</v>
      </c>
      <c r="J19" s="1" t="s">
        <v>26</v>
      </c>
    </row>
    <row r="21" spans="5:10">
      <c r="E21" s="1" t="s">
        <v>29</v>
      </c>
      <c r="I21" s="13">
        <f>3610+700</f>
        <v>4310</v>
      </c>
      <c r="J21" s="1" t="s">
        <v>30</v>
      </c>
    </row>
    <row r="22" spans="5:10">
      <c r="H22" s="1" t="s">
        <v>31</v>
      </c>
      <c r="I22" s="1" t="str">
        <f>IF(I21&lt;I19,"依頼したほうがいい","手焼きのほうが安い")</f>
        <v>依頼したほうがいい</v>
      </c>
    </row>
  </sheetData>
  <sheetProtection sheet="1" objects="1" scenarios="1"/>
  <phoneticPr fontId="2"/>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フォーマット(コピーして使う)</vt:lpstr>
      <vt:lpstr>サンプル</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ナイラー</dc:creator>
  <cp:lastModifiedBy>ラー ナイ</cp:lastModifiedBy>
  <dcterms:created xsi:type="dcterms:W3CDTF">2015-06-05T18:19:34Z</dcterms:created>
  <dcterms:modified xsi:type="dcterms:W3CDTF">2026-05-22T10:33:11Z</dcterms:modified>
</cp:coreProperties>
</file>